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95" yWindow="90" windowWidth="11055" windowHeight="10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6" i="1"/>
  <c r="L16" s="1"/>
  <c r="J16"/>
  <c r="K15"/>
  <c r="L15" s="1"/>
  <c r="J15"/>
  <c r="L14"/>
  <c r="J14"/>
  <c r="K13"/>
  <c r="L13" s="1"/>
  <c r="J13"/>
  <c r="K12"/>
  <c r="L12" s="1"/>
  <c r="J12"/>
  <c r="L11"/>
  <c r="K11"/>
  <c r="J11"/>
  <c r="L10"/>
  <c r="J10"/>
  <c r="J9"/>
  <c r="L9" s="1"/>
  <c r="L8"/>
  <c r="K8"/>
  <c r="K17" s="1"/>
  <c r="J8"/>
  <c r="J17" s="1"/>
  <c r="H17"/>
  <c r="I16"/>
  <c r="H16"/>
  <c r="I13"/>
  <c r="G13"/>
  <c r="I12"/>
  <c r="I17" s="1"/>
  <c r="H12"/>
  <c r="G12"/>
  <c r="L17" l="1"/>
  <c r="G17"/>
</calcChain>
</file>

<file path=xl/sharedStrings.xml><?xml version="1.0" encoding="utf-8"?>
<sst xmlns="http://schemas.openxmlformats.org/spreadsheetml/2006/main" count="23" uniqueCount="23">
  <si>
    <t>CENTRUL MEDICAL SANADOR</t>
  </si>
  <si>
    <t>CLINICA MEDICALA HIPOCRAT 2000 SRL</t>
  </si>
  <si>
    <t>AMB. BGS MEDICAL UNIT SRL</t>
  </si>
  <si>
    <t>SC SCORSEZE AMBULANTA PRIVATA SRL</t>
  </si>
  <si>
    <t>SC PULS SRL</t>
  </si>
  <si>
    <t>SC NICOMED SRL</t>
  </si>
  <si>
    <t xml:space="preserve">CENTRUL MEDICAL AKCES </t>
  </si>
  <si>
    <t>Aprobat</t>
  </si>
  <si>
    <t>Presedinte Director General</t>
  </si>
  <si>
    <t>Lucian Vasile BARA</t>
  </si>
  <si>
    <t>VALOARE CONTRACT IULIE -DECEMBRIE</t>
  </si>
  <si>
    <t xml:space="preserve">MEDIA  CONTRACT IULIE-DECEMBRIE </t>
  </si>
  <si>
    <t xml:space="preserve">MEDIA REALIZAT IULIE - NOIEMBRIE </t>
  </si>
  <si>
    <t>varianta I alocare la media realizatului</t>
  </si>
  <si>
    <t>valoare ian</t>
  </si>
  <si>
    <t>valoare feb</t>
  </si>
  <si>
    <t>valoare martie</t>
  </si>
  <si>
    <t xml:space="preserve">total trim I </t>
  </si>
  <si>
    <t>APRILIE DEC</t>
  </si>
  <si>
    <t>TOTAL 2017</t>
  </si>
  <si>
    <t>SAVIER MEDICAL</t>
  </si>
  <si>
    <t>MEDICAL EMERGENCI DIVISION</t>
  </si>
  <si>
    <t>Denumire furnizor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</si>
</sst>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1" xfId="1" applyFont="1" applyBorder="1"/>
    <xf numFmtId="43" fontId="0" fillId="0" borderId="1" xfId="0" applyNumberFormat="1" applyBorder="1"/>
    <xf numFmtId="0" fontId="0" fillId="0" borderId="0" xfId="0" applyFill="1"/>
    <xf numFmtId="164" fontId="0" fillId="0" borderId="0" xfId="1" applyNumberFormat="1" applyFont="1" applyFill="1"/>
    <xf numFmtId="164" fontId="0" fillId="2" borderId="0" xfId="1" applyNumberFormat="1" applyFont="1" applyFill="1"/>
    <xf numFmtId="43" fontId="0" fillId="0" borderId="0" xfId="1" applyFont="1"/>
    <xf numFmtId="164" fontId="2" fillId="0" borderId="0" xfId="1" applyNumberFormat="1" applyFont="1" applyFill="1"/>
    <xf numFmtId="164" fontId="2" fillId="2" borderId="0" xfId="1" applyNumberFormat="1" applyFont="1" applyFill="1"/>
    <xf numFmtId="0" fontId="2" fillId="0" borderId="0" xfId="0" applyFont="1" applyFill="1"/>
    <xf numFmtId="0" fontId="3" fillId="0" borderId="0" xfId="0" applyFont="1" applyFill="1"/>
    <xf numFmtId="4" fontId="6" fillId="0" borderId="1" xfId="0" applyNumberFormat="1" applyFont="1" applyFill="1" applyBorder="1" applyAlignment="1">
      <alignment wrapText="1"/>
    </xf>
    <xf numFmtId="164" fontId="0" fillId="0" borderId="1" xfId="1" applyNumberFormat="1" applyFont="1" applyFill="1" applyBorder="1"/>
    <xf numFmtId="164" fontId="0" fillId="2" borderId="1" xfId="1" applyNumberFormat="1" applyFont="1" applyFill="1" applyBorder="1"/>
    <xf numFmtId="0" fontId="0" fillId="0" borderId="1" xfId="0" applyFill="1" applyBorder="1"/>
    <xf numFmtId="164" fontId="2" fillId="0" borderId="1" xfId="1" applyNumberFormat="1" applyFont="1" applyFill="1" applyBorder="1"/>
    <xf numFmtId="164" fontId="2" fillId="2" borderId="1" xfId="1" applyNumberFormat="1" applyFont="1" applyFill="1" applyBorder="1"/>
    <xf numFmtId="164" fontId="2" fillId="0" borderId="1" xfId="0" applyNumberFormat="1" applyFont="1" applyFill="1" applyBorder="1"/>
    <xf numFmtId="4" fontId="6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3" fontId="0" fillId="0" borderId="1" xfId="0" applyNumberFormat="1" applyFill="1" applyBorder="1"/>
    <xf numFmtId="43" fontId="0" fillId="0" borderId="1" xfId="1" applyFont="1" applyFill="1" applyBorder="1"/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2" fillId="0" borderId="1" xfId="0" applyNumberFormat="1" applyFont="1" applyFill="1" applyBorder="1"/>
    <xf numFmtId="43" fontId="2" fillId="0" borderId="1" xfId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workbookViewId="0">
      <selection activeCell="O11" sqref="O11"/>
    </sheetView>
  </sheetViews>
  <sheetFormatPr defaultRowHeight="15"/>
  <cols>
    <col min="2" max="2" width="43.5703125" style="3" customWidth="1"/>
    <col min="3" max="5" width="23.85546875" style="4" hidden="1" customWidth="1"/>
    <col min="6" max="6" width="23.85546875" style="5" hidden="1" customWidth="1"/>
    <col min="7" max="7" width="23.85546875" style="4" hidden="1" customWidth="1"/>
    <col min="8" max="8" width="12.85546875" style="3" hidden="1" customWidth="1"/>
    <col min="9" max="9" width="14.28515625" style="3" hidden="1" customWidth="1"/>
    <col min="10" max="10" width="14.7109375" customWidth="1"/>
    <col min="11" max="11" width="13" style="6" customWidth="1"/>
    <col min="12" max="12" width="17.28515625" customWidth="1"/>
  </cols>
  <sheetData>
    <row r="2" spans="2:12">
      <c r="D2" s="7"/>
      <c r="E2" s="7"/>
      <c r="F2" s="8"/>
      <c r="G2" s="7" t="s">
        <v>7</v>
      </c>
      <c r="H2" s="9"/>
    </row>
    <row r="3" spans="2:12">
      <c r="D3" s="22" t="s">
        <v>8</v>
      </c>
      <c r="E3" s="22"/>
      <c r="F3" s="22"/>
      <c r="G3" s="22"/>
      <c r="H3" s="22"/>
    </row>
    <row r="4" spans="2:12">
      <c r="D4" s="23" t="s">
        <v>9</v>
      </c>
      <c r="E4" s="23"/>
      <c r="F4" s="23"/>
      <c r="G4" s="23"/>
      <c r="H4" s="23"/>
    </row>
    <row r="6" spans="2:12" s="3" customFormat="1" ht="15" customHeight="1">
      <c r="B6" s="33" t="s">
        <v>22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14</v>
      </c>
      <c r="H6" s="29" t="s">
        <v>15</v>
      </c>
      <c r="I6" s="29" t="s">
        <v>16</v>
      </c>
      <c r="J6" s="29" t="s">
        <v>17</v>
      </c>
      <c r="K6" s="30" t="s">
        <v>18</v>
      </c>
      <c r="L6" s="31" t="s">
        <v>19</v>
      </c>
    </row>
    <row r="7" spans="2:12" s="10" customFormat="1" ht="27.75" customHeight="1">
      <c r="B7" s="34"/>
      <c r="C7" s="26"/>
      <c r="D7" s="26"/>
      <c r="E7" s="26"/>
      <c r="F7" s="32"/>
      <c r="G7" s="28"/>
      <c r="H7" s="29"/>
      <c r="I7" s="29"/>
      <c r="J7" s="29"/>
      <c r="K7" s="30"/>
      <c r="L7" s="31"/>
    </row>
    <row r="8" spans="2:12" ht="20.100000000000001" customHeight="1">
      <c r="B8" s="11" t="s">
        <v>0</v>
      </c>
      <c r="C8" s="12">
        <v>808033.81</v>
      </c>
      <c r="D8" s="12">
        <v>134672.30166666667</v>
      </c>
      <c r="E8" s="12">
        <v>143071.49599999998</v>
      </c>
      <c r="F8" s="13">
        <v>141768.65</v>
      </c>
      <c r="G8" s="12">
        <v>122890.44</v>
      </c>
      <c r="H8" s="12">
        <v>122890.44</v>
      </c>
      <c r="I8" s="12">
        <v>122890.44</v>
      </c>
      <c r="J8" s="2">
        <f>+I8+H8+G8</f>
        <v>368671.32</v>
      </c>
      <c r="K8" s="1">
        <f>766743.27+11579.75</f>
        <v>778323.02</v>
      </c>
      <c r="L8" s="2">
        <f t="shared" ref="L8:L16" si="0">+K8+J8</f>
        <v>1146994.3400000001</v>
      </c>
    </row>
    <row r="9" spans="2:12" ht="39.75" customHeight="1">
      <c r="B9" s="11" t="s">
        <v>1</v>
      </c>
      <c r="C9" s="12">
        <v>1242394.1900000004</v>
      </c>
      <c r="D9" s="12">
        <v>207065.69833333339</v>
      </c>
      <c r="E9" s="12">
        <v>210240.41200000001</v>
      </c>
      <c r="F9" s="13">
        <v>208325.91</v>
      </c>
      <c r="G9" s="12">
        <v>188950.47</v>
      </c>
      <c r="H9" s="12">
        <v>188950.47</v>
      </c>
      <c r="I9" s="12">
        <v>188950.47</v>
      </c>
      <c r="J9" s="2">
        <f t="shared" ref="J9:J16" si="1">+I9+H9+G9</f>
        <v>566851.41</v>
      </c>
      <c r="K9" s="1">
        <v>1075164.46</v>
      </c>
      <c r="L9" s="2">
        <f t="shared" si="0"/>
        <v>1642015.87</v>
      </c>
    </row>
    <row r="10" spans="2:12" ht="20.100000000000001" customHeight="1">
      <c r="B10" s="11" t="s">
        <v>2</v>
      </c>
      <c r="C10" s="12">
        <v>933689.89999999979</v>
      </c>
      <c r="D10" s="12">
        <v>155614.98333333331</v>
      </c>
      <c r="E10" s="12">
        <v>181500.60399999999</v>
      </c>
      <c r="F10" s="13">
        <v>179847.82</v>
      </c>
      <c r="G10" s="12">
        <v>142000.94</v>
      </c>
      <c r="H10" s="12">
        <v>142000.94</v>
      </c>
      <c r="I10" s="12">
        <v>142000.94</v>
      </c>
      <c r="J10" s="2">
        <f t="shared" si="1"/>
        <v>426002.82</v>
      </c>
      <c r="K10" s="1">
        <v>1069757.74</v>
      </c>
      <c r="L10" s="2">
        <f t="shared" si="0"/>
        <v>1495760.56</v>
      </c>
    </row>
    <row r="11" spans="2:12" ht="46.5" customHeight="1">
      <c r="B11" s="11" t="s">
        <v>3</v>
      </c>
      <c r="C11" s="12">
        <v>964536.48999999976</v>
      </c>
      <c r="D11" s="12">
        <v>160756.08166666664</v>
      </c>
      <c r="E11" s="12">
        <v>170829.516</v>
      </c>
      <c r="F11" s="13">
        <v>169273.9</v>
      </c>
      <c r="G11" s="12">
        <v>146692.26999999999</v>
      </c>
      <c r="H11" s="12">
        <v>146692.26999999999</v>
      </c>
      <c r="I11" s="12">
        <v>146692.26999999999</v>
      </c>
      <c r="J11" s="2">
        <f t="shared" si="1"/>
        <v>440076.80999999994</v>
      </c>
      <c r="K11" s="1">
        <f>776873.87+42206.94</f>
        <v>819080.81</v>
      </c>
      <c r="L11" s="2">
        <f t="shared" si="0"/>
        <v>1259157.6200000001</v>
      </c>
    </row>
    <row r="12" spans="2:12" s="3" customFormat="1" ht="20.100000000000001" customHeight="1">
      <c r="B12" s="11" t="s">
        <v>4</v>
      </c>
      <c r="C12" s="12">
        <v>589885.01</v>
      </c>
      <c r="D12" s="12">
        <v>98314.168333333335</v>
      </c>
      <c r="E12" s="12">
        <v>75494.198000000004</v>
      </c>
      <c r="F12" s="12">
        <v>74806.73</v>
      </c>
      <c r="G12" s="12">
        <f>89713.11-5000</f>
        <v>84713.11</v>
      </c>
      <c r="H12" s="12">
        <f>89713.11+5000-19000</f>
        <v>75713.11</v>
      </c>
      <c r="I12" s="12">
        <f>89713.11+19000</f>
        <v>108713.11</v>
      </c>
      <c r="J12" s="20">
        <f t="shared" si="1"/>
        <v>269139.33</v>
      </c>
      <c r="K12" s="21">
        <f>912435.21+20023.89</f>
        <v>932459.1</v>
      </c>
      <c r="L12" s="20">
        <f t="shared" si="0"/>
        <v>1201598.43</v>
      </c>
    </row>
    <row r="13" spans="2:12" s="3" customFormat="1" ht="20.100000000000001" customHeight="1">
      <c r="B13" s="11" t="s">
        <v>5</v>
      </c>
      <c r="C13" s="12">
        <v>770662.62</v>
      </c>
      <c r="D13" s="12">
        <v>128443.77</v>
      </c>
      <c r="E13" s="12">
        <v>82516.956000000006</v>
      </c>
      <c r="F13" s="12">
        <v>81765.539999999994</v>
      </c>
      <c r="G13" s="12">
        <f>117206.81+30000</f>
        <v>147206.81</v>
      </c>
      <c r="H13" s="12">
        <v>117206.81</v>
      </c>
      <c r="I13" s="12">
        <f>117206.81-30000</f>
        <v>87206.81</v>
      </c>
      <c r="J13" s="20">
        <f t="shared" si="1"/>
        <v>351620.43</v>
      </c>
      <c r="K13" s="21">
        <f>1069052.52+31950.34</f>
        <v>1101002.8600000001</v>
      </c>
      <c r="L13" s="20">
        <f t="shared" si="0"/>
        <v>1452623.29</v>
      </c>
    </row>
    <row r="14" spans="2:12" ht="20.100000000000001" customHeight="1">
      <c r="B14" s="11" t="s">
        <v>6</v>
      </c>
      <c r="C14" s="12">
        <v>516453.4499999999</v>
      </c>
      <c r="D14" s="12">
        <v>86075.574999999983</v>
      </c>
      <c r="E14" s="12">
        <v>70222.468000000008</v>
      </c>
      <c r="F14" s="13">
        <v>69583.009999999995</v>
      </c>
      <c r="G14" s="12">
        <v>78545.22</v>
      </c>
      <c r="H14" s="12">
        <v>78545.22</v>
      </c>
      <c r="I14" s="12">
        <v>78545.22</v>
      </c>
      <c r="J14" s="20">
        <f t="shared" si="1"/>
        <v>235635.66</v>
      </c>
      <c r="K14" s="21">
        <v>1073048.79</v>
      </c>
      <c r="L14" s="20">
        <f t="shared" si="0"/>
        <v>1308684.45</v>
      </c>
    </row>
    <row r="15" spans="2:12" ht="20.100000000000001" customHeight="1">
      <c r="B15" s="11" t="s">
        <v>20</v>
      </c>
      <c r="C15" s="12">
        <v>108099.48999999999</v>
      </c>
      <c r="D15" s="12">
        <v>27024.872499999998</v>
      </c>
      <c r="E15" s="12">
        <v>18280.509999999998</v>
      </c>
      <c r="F15" s="13">
        <v>18114.04</v>
      </c>
      <c r="G15" s="12">
        <v>24660.6</v>
      </c>
      <c r="H15" s="12">
        <v>24660.6</v>
      </c>
      <c r="I15" s="12">
        <v>24660.59</v>
      </c>
      <c r="J15" s="20">
        <f t="shared" si="1"/>
        <v>73981.790000000008</v>
      </c>
      <c r="K15" s="21">
        <f>461221.34+12061.08</f>
        <v>473282.42000000004</v>
      </c>
      <c r="L15" s="20">
        <f t="shared" si="0"/>
        <v>547264.21000000008</v>
      </c>
    </row>
    <row r="16" spans="2:12" s="3" customFormat="1" ht="36.75" customHeight="1">
      <c r="B16" s="11" t="s">
        <v>21</v>
      </c>
      <c r="C16" s="12">
        <v>443865.85</v>
      </c>
      <c r="D16" s="12">
        <v>88773.17</v>
      </c>
      <c r="E16" s="12">
        <v>48623.85</v>
      </c>
      <c r="F16" s="12">
        <v>48181.07</v>
      </c>
      <c r="G16" s="12">
        <v>81006.81</v>
      </c>
      <c r="H16" s="12">
        <f>81006.81-18383.59</f>
        <v>62623.22</v>
      </c>
      <c r="I16" s="12">
        <f>81006.81+18383.59</f>
        <v>99390.399999999994</v>
      </c>
      <c r="J16" s="20">
        <f t="shared" si="1"/>
        <v>243020.43</v>
      </c>
      <c r="K16" s="21">
        <f>767191.03+11689.77</f>
        <v>778880.8</v>
      </c>
      <c r="L16" s="20">
        <f t="shared" si="0"/>
        <v>1021901.23</v>
      </c>
    </row>
    <row r="17" spans="2:12">
      <c r="B17" s="14"/>
      <c r="C17" s="15">
        <v>6377620.8100000005</v>
      </c>
      <c r="D17" s="15">
        <v>1086740.6208333333</v>
      </c>
      <c r="E17" s="15">
        <v>1000780.0099999999</v>
      </c>
      <c r="F17" s="16">
        <v>991666.67</v>
      </c>
      <c r="G17" s="15">
        <f>SUM(G8:G16)</f>
        <v>1016666.6699999999</v>
      </c>
      <c r="H17" s="17">
        <f>SUM(H8:H16)</f>
        <v>959283.08</v>
      </c>
      <c r="I17" s="17">
        <f>SUM(I8:I16)</f>
        <v>999050.25</v>
      </c>
      <c r="J17" s="24">
        <f t="shared" ref="J17:L17" si="2">SUM(J8:J16)</f>
        <v>2975000.0000000005</v>
      </c>
      <c r="K17" s="25">
        <f t="shared" si="2"/>
        <v>8101000</v>
      </c>
      <c r="L17" s="24">
        <f t="shared" si="2"/>
        <v>11076000</v>
      </c>
    </row>
    <row r="19" spans="2:12" ht="15.75">
      <c r="B19" s="18"/>
      <c r="J19" s="6"/>
    </row>
    <row r="20" spans="2:12" ht="15.75">
      <c r="B20" s="18"/>
      <c r="J20" s="6"/>
    </row>
    <row r="21" spans="2:12" ht="15.75">
      <c r="B21" s="18"/>
    </row>
    <row r="22" spans="2:12" ht="15.75">
      <c r="B22" s="18"/>
    </row>
    <row r="24" spans="2:12" ht="15.75">
      <c r="B24" s="18"/>
    </row>
    <row r="25" spans="2:12" ht="15.75">
      <c r="B25" s="19"/>
    </row>
    <row r="27" spans="2:12" ht="15.75">
      <c r="B27" s="18"/>
    </row>
    <row r="28" spans="2:12" ht="15.75">
      <c r="B28" s="19"/>
    </row>
    <row r="30" spans="2:12" ht="15.75">
      <c r="B30" s="18"/>
    </row>
    <row r="31" spans="2:12" ht="15.75">
      <c r="B31" s="19"/>
    </row>
  </sheetData>
  <mergeCells count="13">
    <mergeCell ref="I6:I7"/>
    <mergeCell ref="J6:J7"/>
    <mergeCell ref="K6:K7"/>
    <mergeCell ref="L6:L7"/>
    <mergeCell ref="D3:H3"/>
    <mergeCell ref="D4:H4"/>
    <mergeCell ref="G6:G7"/>
    <mergeCell ref="H6:H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2017-04-03T07:27:16Z</cp:lastPrinted>
  <dcterms:created xsi:type="dcterms:W3CDTF">2017-03-31T12:10:15Z</dcterms:created>
  <dcterms:modified xsi:type="dcterms:W3CDTF">2017-04-04T08:11:37Z</dcterms:modified>
</cp:coreProperties>
</file>